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5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Z26" i="1"/>
  <c r="T26"/>
  <c r="V26" s="1"/>
  <c r="AC27"/>
  <c r="AC28"/>
  <c r="Z25"/>
  <c r="T25"/>
  <c r="S24"/>
  <c r="AC23"/>
  <c r="AC22"/>
  <c r="AA21"/>
  <c r="AC21" s="1"/>
  <c r="Z21"/>
  <c r="T21"/>
  <c r="W21" s="1"/>
  <c r="AA20"/>
  <c r="AC20" s="1"/>
  <c r="Z20"/>
  <c r="T20"/>
  <c r="Y19"/>
  <c r="S19"/>
  <c r="AA18"/>
  <c r="AC18" s="1"/>
  <c r="Z18"/>
  <c r="T18"/>
  <c r="W18" s="1"/>
  <c r="W17" s="1"/>
  <c r="V17"/>
  <c r="U17"/>
  <c r="AA15"/>
  <c r="AC15" s="1"/>
  <c r="Z15"/>
  <c r="AB15" s="1"/>
  <c r="T15"/>
  <c r="W15" s="1"/>
  <c r="AA14"/>
  <c r="AC14" s="1"/>
  <c r="Z14"/>
  <c r="T14"/>
  <c r="W14" s="1"/>
  <c r="AA13"/>
  <c r="AC13" s="1"/>
  <c r="Z13"/>
  <c r="T13"/>
  <c r="W13" s="1"/>
  <c r="Y12"/>
  <c r="V12"/>
  <c r="S12"/>
  <c r="W26" l="1"/>
  <c r="Y26" s="1"/>
  <c r="AA26" s="1"/>
  <c r="AC26" s="1"/>
  <c r="T24"/>
  <c r="T12"/>
  <c r="W12"/>
  <c r="T19"/>
  <c r="AA12"/>
  <c r="AC12" s="1"/>
  <c r="W20"/>
  <c r="AA17"/>
  <c r="AC17" s="1"/>
  <c r="T17"/>
  <c r="V25"/>
  <c r="W25" s="1"/>
  <c r="Y25" s="1"/>
  <c r="AA19"/>
  <c r="AC19" s="1"/>
  <c r="Y24" l="1"/>
  <c r="V24"/>
  <c r="W24"/>
  <c r="AA25"/>
  <c r="AC25" l="1"/>
  <c r="AA24"/>
  <c r="AC24" s="1"/>
</calcChain>
</file>

<file path=xl/sharedStrings.xml><?xml version="1.0" encoding="utf-8"?>
<sst xmlns="http://schemas.openxmlformats.org/spreadsheetml/2006/main" count="84" uniqueCount="65">
  <si>
    <t>KABUPATEN EMPAT LAWANG</t>
  </si>
  <si>
    <t>Nama SKPD              :</t>
  </si>
  <si>
    <t>DINAS PEMUDA DAN OLAHRAGA</t>
  </si>
  <si>
    <t>Tugas</t>
  </si>
  <si>
    <t>:</t>
  </si>
  <si>
    <t>MELAKSANAKAN URUSAN PEMERINTAH DAERAH BIDANG KEPEMUDAAN DAN KEOLAHRAGAAN BERDASARKAN ASAS OTONOMI DAN TUGAS PEMBANTUAN SERTA MELAKSANAKAN TUGAS-TUGAS LAIN YANG DIBERIKAN OLEH BUPATI SESUAI DENGAN BIDANG TUGASNYA</t>
  </si>
  <si>
    <t>Fungsi</t>
  </si>
  <si>
    <r>
      <t>a)</t>
    </r>
    <r>
      <rPr>
        <b/>
        <sz val="10"/>
        <color theme="1"/>
        <rFont val="Californian FB"/>
        <family val="1"/>
      </rPr>
      <t>     Pembinaan kepada masyarakat dan kelembagaan kepemudaan dan keolahragaan ;</t>
    </r>
  </si>
  <si>
    <r>
      <t>b)</t>
    </r>
    <r>
      <rPr>
        <b/>
        <sz val="10"/>
        <color theme="1"/>
        <rFont val="Californian FB"/>
        <family val="1"/>
      </rPr>
      <t>     Penyelenggaraan urusan pemerintah dan pelayanan umum bidang kepemudaan dan keolahragaan ;</t>
    </r>
  </si>
  <si>
    <r>
      <t>d)</t>
    </r>
    <r>
      <rPr>
        <b/>
        <sz val="10"/>
        <color theme="1"/>
        <rFont val="Californian FB"/>
        <family val="1"/>
      </rPr>
      <t>     Penyelenggaraan pekan dan kejuaraan keolahragaan .</t>
    </r>
  </si>
  <si>
    <t>No.</t>
  </si>
  <si>
    <t>Sasaran Renstra</t>
  </si>
  <si>
    <t>Indikator Kinerja Utama</t>
  </si>
  <si>
    <t>Penanggung jawab</t>
  </si>
  <si>
    <t>Sumber Data</t>
  </si>
  <si>
    <t>Keterangan</t>
  </si>
  <si>
    <t>1.1.1</t>
  </si>
  <si>
    <t>Meningkatnya peran serta aktif generasi muda dalam pembangunan</t>
  </si>
  <si>
    <t>a</t>
  </si>
  <si>
    <t>Jumlah organisasi kepemudaan yang aktif</t>
  </si>
  <si>
    <t>Bidang Pemuda</t>
  </si>
  <si>
    <t>jumlah peserta yang mengikuti kegiatan</t>
  </si>
  <si>
    <t>Program peningkatan peran serta kepemudaan</t>
  </si>
  <si>
    <t>Jumlah kegiatan yang diadakan</t>
  </si>
  <si>
    <t>Fasilitasi Aksi bhakti sosial kepemudaan</t>
  </si>
  <si>
    <t>c</t>
  </si>
  <si>
    <t>jumlah pemuda yang mengikuti event tingkat provinsi/ nasional</t>
  </si>
  <si>
    <t>orang</t>
  </si>
  <si>
    <t>Jambore Pemuda</t>
  </si>
  <si>
    <t>2.1.1</t>
  </si>
  <si>
    <r>
      <t xml:space="preserve">Meningkatnya kegiatan berolahraga pada </t>
    </r>
    <r>
      <rPr>
        <b/>
        <sz val="8"/>
        <rFont val="Californian FB"/>
        <family val="1"/>
      </rPr>
      <t>masyarakat</t>
    </r>
  </si>
  <si>
    <t>d</t>
  </si>
  <si>
    <t>Jumlah kegiatan/event  olahraga</t>
  </si>
  <si>
    <t>Bidang Olahraga</t>
  </si>
  <si>
    <t>jumlah peserta kegiatan</t>
  </si>
  <si>
    <t>Program Pembinaan dan Pemasyarakatan Olahraga</t>
  </si>
  <si>
    <t>cabor</t>
  </si>
  <si>
    <t>Jumlah organisasi olahraga yang aktif</t>
  </si>
  <si>
    <t>jumlah atlet</t>
  </si>
  <si>
    <t>Meningkatnya keahlian atlet</t>
  </si>
  <si>
    <t>Jumlah cabang olahraga yang dibina</t>
  </si>
  <si>
    <t>Meningkatnya prestasi atlet</t>
  </si>
  <si>
    <t>Peningkatan Kesegaran Jasmani dan Rekreasi</t>
  </si>
  <si>
    <t>b</t>
  </si>
  <si>
    <t>Jumlah sarana prasarana olahraga</t>
  </si>
  <si>
    <t>Bidang Sarana dan Prasarana</t>
  </si>
  <si>
    <t>sarana dan peralatan olahraga</t>
  </si>
  <si>
    <t>Program Peningkatan Sarana dan Prasarana Olahraga</t>
  </si>
  <si>
    <t>Tersedianya sarana prasarana olahraga yang baik</t>
  </si>
  <si>
    <t>Penyediaan Peralatan dan Perlengkapan Olah Raga</t>
  </si>
  <si>
    <t>KEPALA DINAS PEMUDA DAN OLAHRAGA</t>
  </si>
  <si>
    <t>Drs. M. AZHARI, MM</t>
  </si>
  <si>
    <t>Nip. 197404101993111002</t>
  </si>
  <si>
    <t>Pelatihan dan Karyawisata Paskibraka</t>
  </si>
  <si>
    <r>
      <t>c)</t>
    </r>
    <r>
      <rPr>
        <b/>
        <sz val="10"/>
        <color theme="1"/>
        <rFont val="Californian FB"/>
        <family val="1"/>
      </rPr>
      <t>    Penyelenggaraan pendidikan dan pelatihan kepemudaan dan keolahragaan ;</t>
    </r>
  </si>
  <si>
    <t>Penyelenggaraan HUT RI</t>
  </si>
  <si>
    <t>Kegiatan</t>
  </si>
  <si>
    <t>Kecamatan</t>
  </si>
  <si>
    <t>Tebing Tinggi,                                    2018</t>
  </si>
  <si>
    <t>Pembina Utama Muda/IV.c</t>
  </si>
  <si>
    <t>Pemeliharaan Rutin/Berkala Sarana dan Prasarana Olahraga</t>
  </si>
  <si>
    <t>Rehab Lapangan Futsal Kabupaten</t>
  </si>
  <si>
    <t>Perahu Karet</t>
  </si>
  <si>
    <t>Pembibitan dan Pembinaan Olahragawan berbakat</t>
  </si>
  <si>
    <t>Sosialisasi Logo Asean Games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</si>
</sst>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"/>
      <scheme val="minor"/>
    </font>
    <font>
      <b/>
      <sz val="10"/>
      <name val="Californian FB"/>
      <family val="1"/>
    </font>
    <font>
      <b/>
      <sz val="9"/>
      <color theme="1"/>
      <name val="Californian FB"/>
      <family val="1"/>
    </font>
    <font>
      <b/>
      <sz val="10"/>
      <color theme="1"/>
      <name val="Californian FB"/>
      <family val="1"/>
    </font>
    <font>
      <sz val="8"/>
      <color theme="1"/>
      <name val="Californian FB"/>
      <family val="1"/>
    </font>
    <font>
      <b/>
      <sz val="8"/>
      <color theme="1"/>
      <name val="Californian FB"/>
      <family val="1"/>
    </font>
    <font>
      <u/>
      <sz val="11"/>
      <color theme="10"/>
      <name val="Calibri"/>
      <family val="2"/>
      <charset val="1"/>
    </font>
    <font>
      <b/>
      <u/>
      <sz val="8"/>
      <name val="Californian FB"/>
      <family val="1"/>
    </font>
    <font>
      <u/>
      <sz val="8"/>
      <name val="Californian FB"/>
      <family val="1"/>
    </font>
    <font>
      <b/>
      <sz val="8"/>
      <name val="Californian FB"/>
      <family val="1"/>
    </font>
    <font>
      <sz val="11"/>
      <color theme="1"/>
      <name val="Californian FB"/>
      <family val="1"/>
    </font>
    <font>
      <sz val="9"/>
      <color theme="1"/>
      <name val="Californian FB"/>
      <family val="1"/>
    </font>
    <font>
      <sz val="10"/>
      <color theme="1"/>
      <name val="Californian FB"/>
      <family val="1"/>
    </font>
    <font>
      <b/>
      <sz val="11"/>
      <color theme="1"/>
      <name val="Californian FB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26"/>
      </left>
      <right/>
      <top/>
      <bottom/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/>
      <top style="thin">
        <color indexed="26"/>
      </top>
      <bottom/>
      <diagonal/>
    </border>
    <border>
      <left/>
      <right/>
      <top style="thin">
        <color indexed="26"/>
      </top>
      <bottom/>
      <diagonal/>
    </border>
    <border>
      <left/>
      <right style="thin">
        <color indexed="26"/>
      </right>
      <top style="thin">
        <color indexed="26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2" fillId="0" borderId="0" xfId="0" applyFont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top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3" fontId="5" fillId="0" borderId="9" xfId="0" applyNumberFormat="1" applyFont="1" applyBorder="1" applyAlignment="1">
      <alignment vertical="center" wrapText="1"/>
    </xf>
    <xf numFmtId="3" fontId="7" fillId="0" borderId="9" xfId="1" applyNumberFormat="1" applyFont="1" applyBorder="1" applyAlignment="1" applyProtection="1">
      <alignment horizontal="left" vertical="center" wrapText="1"/>
    </xf>
    <xf numFmtId="3" fontId="5" fillId="0" borderId="9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0" fontId="4" fillId="0" borderId="0" xfId="0" applyFont="1"/>
    <xf numFmtId="3" fontId="4" fillId="0" borderId="9" xfId="0" applyNumberFormat="1" applyFont="1" applyBorder="1" applyAlignment="1">
      <alignment vertical="center" wrapText="1"/>
    </xf>
    <xf numFmtId="3" fontId="8" fillId="0" borderId="9" xfId="1" applyNumberFormat="1" applyFont="1" applyBorder="1" applyAlignment="1" applyProtection="1">
      <alignment vertical="center" wrapText="1"/>
    </xf>
    <xf numFmtId="3" fontId="4" fillId="0" borderId="10" xfId="0" applyNumberFormat="1" applyFont="1" applyBorder="1" applyAlignment="1">
      <alignment horizontal="left" vertical="center"/>
    </xf>
    <xf numFmtId="3" fontId="4" fillId="0" borderId="11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/>
    </xf>
    <xf numFmtId="9" fontId="4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vertical="center" wrapText="1"/>
    </xf>
    <xf numFmtId="3" fontId="8" fillId="0" borderId="13" xfId="1" applyNumberFormat="1" applyFont="1" applyBorder="1" applyAlignment="1" applyProtection="1">
      <alignment vertical="center" wrapText="1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Border="1" applyAlignment="1">
      <alignment horizontal="left" vertical="center"/>
    </xf>
    <xf numFmtId="3" fontId="4" fillId="0" borderId="14" xfId="0" applyNumberFormat="1" applyFont="1" applyBorder="1" applyAlignment="1">
      <alignment vertical="center"/>
    </xf>
    <xf numFmtId="9" fontId="4" fillId="0" borderId="15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 wrapText="1"/>
    </xf>
    <xf numFmtId="3" fontId="8" fillId="0" borderId="0" xfId="1" applyNumberFormat="1" applyFont="1" applyBorder="1" applyAlignment="1" applyProtection="1">
      <alignment vertical="center" wrapText="1"/>
    </xf>
    <xf numFmtId="3" fontId="4" fillId="0" borderId="0" xfId="0" applyNumberFormat="1" applyFont="1" applyBorder="1" applyAlignment="1">
      <alignment horizontal="left" vertical="center"/>
    </xf>
    <xf numFmtId="9" fontId="4" fillId="0" borderId="17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vertical="center" wrapText="1"/>
    </xf>
    <xf numFmtId="3" fontId="8" fillId="0" borderId="18" xfId="1" applyNumberFormat="1" applyFont="1" applyBorder="1" applyAlignment="1" applyProtection="1">
      <alignment vertical="center" wrapText="1"/>
    </xf>
    <xf numFmtId="3" fontId="4" fillId="0" borderId="18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horizontal="left" vertical="center"/>
    </xf>
    <xf numFmtId="3" fontId="4" fillId="0" borderId="19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/>
    </xf>
    <xf numFmtId="3" fontId="5" fillId="0" borderId="10" xfId="0" applyNumberFormat="1" applyFont="1" applyBorder="1" applyAlignment="1">
      <alignment horizontal="left" vertical="center"/>
    </xf>
    <xf numFmtId="3" fontId="5" fillId="0" borderId="11" xfId="0" applyNumberFormat="1" applyFont="1" applyBorder="1" applyAlignment="1">
      <alignment vertical="center" wrapText="1"/>
    </xf>
    <xf numFmtId="0" fontId="4" fillId="0" borderId="13" xfId="0" applyFont="1" applyBorder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9" xfId="0" applyFont="1" applyBorder="1"/>
    <xf numFmtId="0" fontId="4" fillId="0" borderId="0" xfId="0" applyFont="1" applyBorder="1"/>
    <xf numFmtId="0" fontId="4" fillId="0" borderId="18" xfId="0" applyFont="1" applyBorder="1"/>
    <xf numFmtId="3" fontId="4" fillId="0" borderId="18" xfId="0" quotePrefix="1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19" xfId="0" quotePrefix="1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/>
    <xf numFmtId="0" fontId="3" fillId="0" borderId="0" xfId="0" applyFont="1" applyAlignment="1">
      <alignment horizontal="left"/>
    </xf>
    <xf numFmtId="0" fontId="12" fillId="0" borderId="0" xfId="0" applyFont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3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7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6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1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5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0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4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9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4"/>
  <sheetViews>
    <sheetView tabSelected="1" topLeftCell="A18" zoomScale="90" zoomScaleNormal="90" workbookViewId="0">
      <selection activeCell="G34" sqref="G34"/>
    </sheetView>
  </sheetViews>
  <sheetFormatPr defaultRowHeight="12.75"/>
  <cols>
    <col min="1" max="1" width="6.28515625" style="67" customWidth="1"/>
    <col min="2" max="2" width="10.85546875" style="67" customWidth="1"/>
    <col min="3" max="3" width="4" style="67" customWidth="1"/>
    <col min="4" max="4" width="27.7109375" style="67" customWidth="1"/>
    <col min="5" max="5" width="5.5703125" style="67" customWidth="1"/>
    <col min="6" max="6" width="18.85546875" style="67" customWidth="1"/>
    <col min="7" max="7" width="30.140625" style="67" customWidth="1"/>
    <col min="8" max="8" width="39.85546875" style="67" customWidth="1"/>
    <col min="9" max="9" width="17.42578125" style="67" hidden="1" customWidth="1"/>
    <col min="10" max="12" width="10.42578125" style="67" hidden="1" customWidth="1"/>
    <col min="13" max="13" width="3.42578125" style="67" customWidth="1"/>
    <col min="14" max="14" width="21" style="67" customWidth="1"/>
    <col min="15" max="27" width="10.42578125" style="67" hidden="1" customWidth="1"/>
    <col min="28" max="28" width="3.85546875" style="67" customWidth="1"/>
    <col min="29" max="29" width="0" style="67" hidden="1" customWidth="1"/>
    <col min="30" max="30" width="9.85546875" style="67" customWidth="1"/>
    <col min="31" max="16384" width="9.140625" style="67"/>
  </cols>
  <sheetData>
    <row r="1" spans="1:29" s="1" customFormat="1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</row>
    <row r="2" spans="1:29" s="1" customFormat="1">
      <c r="A2" s="2"/>
      <c r="B2" s="2"/>
      <c r="C2" s="2"/>
      <c r="D2" s="2"/>
      <c r="E2" s="2"/>
      <c r="F2" s="2"/>
      <c r="G2" s="3"/>
      <c r="H2" s="2"/>
      <c r="I2" s="3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9" s="1" customFormat="1">
      <c r="A3" s="6" t="s">
        <v>1</v>
      </c>
      <c r="B3" s="7"/>
      <c r="C3" s="83" t="s">
        <v>2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29" s="1" customFormat="1">
      <c r="A4" s="6" t="s">
        <v>3</v>
      </c>
      <c r="B4" s="7" t="s">
        <v>4</v>
      </c>
      <c r="C4" s="90" t="s">
        <v>5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</row>
    <row r="5" spans="1:29" s="1" customFormat="1">
      <c r="A5" s="6" t="s">
        <v>6</v>
      </c>
      <c r="B5" s="7" t="s">
        <v>4</v>
      </c>
      <c r="C5" s="83" t="s">
        <v>7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</row>
    <row r="6" spans="1:29" s="1" customFormat="1">
      <c r="A6" s="4"/>
      <c r="B6" s="4"/>
      <c r="C6" s="83" t="s">
        <v>8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</row>
    <row r="7" spans="1:29" s="1" customFormat="1">
      <c r="A7" s="4"/>
      <c r="B7" s="4"/>
      <c r="C7" s="83" t="s">
        <v>54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</row>
    <row r="8" spans="1:29" s="1" customFormat="1">
      <c r="A8" s="4"/>
      <c r="B8" s="4"/>
      <c r="C8" s="83" t="s">
        <v>9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</row>
    <row r="9" spans="1:29" s="1" customFormat="1">
      <c r="A9" s="8"/>
      <c r="B9" s="8"/>
      <c r="C9" s="9"/>
      <c r="D9" s="10"/>
      <c r="E9" s="11"/>
      <c r="F9" s="11"/>
      <c r="G9" s="11"/>
      <c r="H9" s="11"/>
      <c r="I9" s="11"/>
      <c r="J9" s="12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9" s="15" customFormat="1" ht="25.5">
      <c r="A10" s="13" t="s">
        <v>10</v>
      </c>
      <c r="B10" s="13" t="s">
        <v>11</v>
      </c>
      <c r="C10" s="85" t="s">
        <v>12</v>
      </c>
      <c r="D10" s="85"/>
      <c r="E10" s="85"/>
      <c r="F10" s="13" t="s">
        <v>13</v>
      </c>
      <c r="G10" s="86" t="s">
        <v>14</v>
      </c>
      <c r="H10" s="86"/>
      <c r="I10" s="13" t="s">
        <v>15</v>
      </c>
      <c r="J10" s="13"/>
      <c r="K10" s="14"/>
      <c r="L10" s="14"/>
      <c r="M10" s="87" t="s">
        <v>15</v>
      </c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</row>
    <row r="11" spans="1:29" s="15" customFormat="1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86">
        <v>7</v>
      </c>
      <c r="H11" s="86"/>
      <c r="I11" s="13">
        <v>8</v>
      </c>
      <c r="J11" s="13"/>
      <c r="K11" s="14"/>
      <c r="L11" s="14"/>
      <c r="M11" s="87">
        <v>8</v>
      </c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</row>
    <row r="12" spans="1:29" s="28" customFormat="1">
      <c r="A12" s="78" t="s">
        <v>16</v>
      </c>
      <c r="B12" s="79" t="s">
        <v>17</v>
      </c>
      <c r="C12" s="80" t="s">
        <v>18</v>
      </c>
      <c r="D12" s="79" t="s">
        <v>19</v>
      </c>
      <c r="E12" s="19">
        <v>1</v>
      </c>
      <c r="F12" s="20" t="s">
        <v>20</v>
      </c>
      <c r="G12" s="21" t="s">
        <v>21</v>
      </c>
      <c r="H12" s="22" t="s">
        <v>22</v>
      </c>
      <c r="I12" s="23"/>
      <c r="J12" s="23"/>
      <c r="K12" s="23"/>
      <c r="L12" s="23"/>
      <c r="M12" s="24"/>
      <c r="N12" s="25"/>
      <c r="O12" s="21">
        <v>763161000</v>
      </c>
      <c r="P12" s="23"/>
      <c r="Q12" s="23"/>
      <c r="R12" s="23"/>
      <c r="S12" s="23">
        <f>SUM(S13:S15)</f>
        <v>0</v>
      </c>
      <c r="T12" s="23">
        <f>SUM(T13:T15)</f>
        <v>0</v>
      </c>
      <c r="U12" s="23"/>
      <c r="V12" s="23">
        <f>SUM(V13:V15)</f>
        <v>592765000</v>
      </c>
      <c r="W12" s="23">
        <f>SUM(W13:W15)</f>
        <v>592765000</v>
      </c>
      <c r="X12" s="23"/>
      <c r="Y12" s="23">
        <f>SUM(Y13:Y15)</f>
        <v>28200000</v>
      </c>
      <c r="Z12" s="26"/>
      <c r="AA12" s="23">
        <f>SUM(AA13:AA15)</f>
        <v>620965000</v>
      </c>
      <c r="AB12" s="26"/>
      <c r="AC12" s="27">
        <f t="shared" ref="AC12:AC28" si="0">AA12/O12*100</f>
        <v>81.36749650466939</v>
      </c>
    </row>
    <row r="13" spans="1:29" s="28" customFormat="1">
      <c r="A13" s="78"/>
      <c r="B13" s="79"/>
      <c r="C13" s="80"/>
      <c r="D13" s="79"/>
      <c r="E13" s="19">
        <v>1</v>
      </c>
      <c r="F13" s="20" t="s">
        <v>20</v>
      </c>
      <c r="G13" s="29" t="s">
        <v>23</v>
      </c>
      <c r="H13" s="30" t="s">
        <v>24</v>
      </c>
      <c r="I13" s="26"/>
      <c r="J13" s="26"/>
      <c r="K13" s="26"/>
      <c r="L13" s="26"/>
      <c r="M13" s="31"/>
      <c r="N13" s="32"/>
      <c r="O13" s="29">
        <v>28200000</v>
      </c>
      <c r="P13" s="26"/>
      <c r="Q13" s="26"/>
      <c r="R13" s="26"/>
      <c r="S13" s="26"/>
      <c r="T13" s="26">
        <f t="shared" ref="T13:T21" si="1">Q13+S13</f>
        <v>0</v>
      </c>
      <c r="U13" s="26"/>
      <c r="V13" s="26"/>
      <c r="W13" s="26">
        <f t="shared" ref="W13:W21" si="2">V13+T13</f>
        <v>0</v>
      </c>
      <c r="X13" s="26">
        <v>2</v>
      </c>
      <c r="Y13" s="26">
        <v>28200000</v>
      </c>
      <c r="Z13" s="26">
        <f>X13+U13+R13+P13</f>
        <v>2</v>
      </c>
      <c r="AA13" s="26">
        <f>Q13+S13+V13+Y13</f>
        <v>28200000</v>
      </c>
      <c r="AB13" s="26">
        <v>100</v>
      </c>
      <c r="AC13" s="33">
        <f t="shared" si="0"/>
        <v>100</v>
      </c>
    </row>
    <row r="14" spans="1:29" s="28" customFormat="1">
      <c r="A14" s="78"/>
      <c r="B14" s="79"/>
      <c r="C14" s="80" t="s">
        <v>25</v>
      </c>
      <c r="D14" s="81" t="s">
        <v>26</v>
      </c>
      <c r="E14" s="19">
        <v>1</v>
      </c>
      <c r="F14" s="20" t="s">
        <v>20</v>
      </c>
      <c r="G14" s="29" t="s">
        <v>21</v>
      </c>
      <c r="H14" s="30" t="s">
        <v>53</v>
      </c>
      <c r="I14" s="26"/>
      <c r="J14" s="26"/>
      <c r="K14" s="26"/>
      <c r="L14" s="26"/>
      <c r="M14" s="31">
        <v>57</v>
      </c>
      <c r="N14" s="32" t="s">
        <v>27</v>
      </c>
      <c r="O14" s="29">
        <v>579580000</v>
      </c>
      <c r="P14" s="26"/>
      <c r="Q14" s="26"/>
      <c r="R14" s="26"/>
      <c r="S14" s="26"/>
      <c r="T14" s="26">
        <f t="shared" si="1"/>
        <v>0</v>
      </c>
      <c r="U14" s="26">
        <v>120</v>
      </c>
      <c r="V14" s="26">
        <v>549850000</v>
      </c>
      <c r="W14" s="26">
        <f t="shared" si="2"/>
        <v>549850000</v>
      </c>
      <c r="X14" s="26"/>
      <c r="Y14" s="26"/>
      <c r="Z14" s="26">
        <f>X14+U14+R14+P14</f>
        <v>120</v>
      </c>
      <c r="AA14" s="26">
        <f>Q14+S14+V14+Y14</f>
        <v>549850000</v>
      </c>
      <c r="AB14" s="26">
        <v>100</v>
      </c>
      <c r="AC14" s="33">
        <f t="shared" si="0"/>
        <v>94.870423410055565</v>
      </c>
    </row>
    <row r="15" spans="1:29" s="28" customFormat="1" ht="23.25" customHeight="1">
      <c r="A15" s="78"/>
      <c r="B15" s="79"/>
      <c r="C15" s="80"/>
      <c r="D15" s="81"/>
      <c r="E15" s="19">
        <v>1</v>
      </c>
      <c r="F15" s="20" t="s">
        <v>20</v>
      </c>
      <c r="G15" s="29" t="s">
        <v>21</v>
      </c>
      <c r="H15" s="30" t="s">
        <v>28</v>
      </c>
      <c r="I15" s="26"/>
      <c r="J15" s="26"/>
      <c r="K15" s="26"/>
      <c r="L15" s="26"/>
      <c r="M15" s="31">
        <v>20</v>
      </c>
      <c r="N15" s="32" t="s">
        <v>27</v>
      </c>
      <c r="O15" s="29">
        <v>54783000</v>
      </c>
      <c r="P15" s="26"/>
      <c r="Q15" s="26"/>
      <c r="R15" s="26"/>
      <c r="S15" s="26"/>
      <c r="T15" s="26">
        <f t="shared" si="1"/>
        <v>0</v>
      </c>
      <c r="U15" s="26">
        <v>20</v>
      </c>
      <c r="V15" s="26">
        <v>42915000</v>
      </c>
      <c r="W15" s="26">
        <f t="shared" si="2"/>
        <v>42915000</v>
      </c>
      <c r="X15" s="26"/>
      <c r="Y15" s="26"/>
      <c r="Z15" s="26">
        <f>X15+U15+R15+P15</f>
        <v>20</v>
      </c>
      <c r="AA15" s="26">
        <f>Q15+S15+V15+Y15</f>
        <v>42915000</v>
      </c>
      <c r="AB15" s="26">
        <f>Z15/M15*100</f>
        <v>100</v>
      </c>
      <c r="AC15" s="33">
        <f t="shared" si="0"/>
        <v>78.336345216581776</v>
      </c>
    </row>
    <row r="16" spans="1:29" s="28" customFormat="1">
      <c r="A16" s="16"/>
      <c r="B16" s="17"/>
      <c r="C16" s="18"/>
      <c r="D16" s="52"/>
      <c r="E16" s="19"/>
      <c r="F16" s="20"/>
      <c r="G16" s="29"/>
      <c r="H16" s="30"/>
      <c r="I16" s="26"/>
      <c r="J16" s="26"/>
      <c r="K16" s="26"/>
      <c r="L16" s="26"/>
      <c r="M16" s="31"/>
      <c r="N16" s="32"/>
      <c r="O16" s="29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33"/>
    </row>
    <row r="17" spans="1:29" s="28" customFormat="1">
      <c r="A17" s="78" t="s">
        <v>29</v>
      </c>
      <c r="B17" s="79" t="s">
        <v>30</v>
      </c>
      <c r="C17" s="80" t="s">
        <v>31</v>
      </c>
      <c r="D17" s="81" t="s">
        <v>32</v>
      </c>
      <c r="E17" s="19">
        <v>1</v>
      </c>
      <c r="F17" s="53" t="s">
        <v>33</v>
      </c>
      <c r="G17" s="21" t="s">
        <v>34</v>
      </c>
      <c r="H17" s="22" t="s">
        <v>35</v>
      </c>
      <c r="I17" s="23"/>
      <c r="J17" s="23"/>
      <c r="K17" s="23"/>
      <c r="L17" s="23"/>
      <c r="M17" s="54"/>
      <c r="N17" s="55"/>
      <c r="O17" s="21">
        <v>114553000</v>
      </c>
      <c r="P17" s="23"/>
      <c r="Q17" s="23"/>
      <c r="R17" s="23"/>
      <c r="S17" s="23"/>
      <c r="T17" s="23">
        <f t="shared" ref="T17:AA17" si="3">SUM(T18)</f>
        <v>0</v>
      </c>
      <c r="U17" s="23">
        <f t="shared" si="3"/>
        <v>100</v>
      </c>
      <c r="V17" s="23">
        <f t="shared" si="3"/>
        <v>114553000</v>
      </c>
      <c r="W17" s="23">
        <f t="shared" si="3"/>
        <v>114553000</v>
      </c>
      <c r="X17" s="23"/>
      <c r="Y17" s="23"/>
      <c r="Z17" s="26"/>
      <c r="AA17" s="23">
        <f t="shared" si="3"/>
        <v>114553000</v>
      </c>
      <c r="AB17" s="26"/>
      <c r="AC17" s="27">
        <f t="shared" si="0"/>
        <v>100</v>
      </c>
    </row>
    <row r="18" spans="1:29" s="28" customFormat="1">
      <c r="A18" s="78"/>
      <c r="B18" s="79"/>
      <c r="C18" s="80"/>
      <c r="D18" s="81"/>
      <c r="E18" s="19">
        <v>1</v>
      </c>
      <c r="F18" s="53" t="s">
        <v>33</v>
      </c>
      <c r="G18" s="29" t="s">
        <v>21</v>
      </c>
      <c r="H18" s="30" t="s">
        <v>55</v>
      </c>
      <c r="I18" s="26"/>
      <c r="J18" s="26"/>
      <c r="K18" s="26"/>
      <c r="L18" s="26"/>
      <c r="M18" s="31">
        <v>2</v>
      </c>
      <c r="N18" s="32" t="s">
        <v>56</v>
      </c>
      <c r="O18" s="29">
        <v>114553000</v>
      </c>
      <c r="P18" s="26"/>
      <c r="Q18" s="26"/>
      <c r="R18" s="26"/>
      <c r="S18" s="26"/>
      <c r="T18" s="26">
        <f t="shared" si="1"/>
        <v>0</v>
      </c>
      <c r="U18" s="26">
        <v>100</v>
      </c>
      <c r="V18" s="26">
        <v>114553000</v>
      </c>
      <c r="W18" s="26">
        <f t="shared" si="2"/>
        <v>114553000</v>
      </c>
      <c r="X18" s="26"/>
      <c r="Y18" s="26"/>
      <c r="Z18" s="26">
        <f>X18+U18+R18+P18</f>
        <v>100</v>
      </c>
      <c r="AA18" s="26">
        <f>Q18+S18+V18+Y18</f>
        <v>114553000</v>
      </c>
      <c r="AB18" s="26">
        <v>100</v>
      </c>
      <c r="AC18" s="33">
        <f t="shared" si="0"/>
        <v>100</v>
      </c>
    </row>
    <row r="19" spans="1:29" s="28" customFormat="1">
      <c r="A19" s="78"/>
      <c r="B19" s="79"/>
      <c r="C19" s="80" t="s">
        <v>18</v>
      </c>
      <c r="D19" s="81" t="s">
        <v>37</v>
      </c>
      <c r="E19" s="19">
        <v>1</v>
      </c>
      <c r="F19" s="53" t="s">
        <v>33</v>
      </c>
      <c r="G19" s="21" t="s">
        <v>38</v>
      </c>
      <c r="H19" s="30" t="s">
        <v>63</v>
      </c>
      <c r="I19" s="26"/>
      <c r="J19" s="26"/>
      <c r="K19" s="26"/>
      <c r="L19" s="26"/>
      <c r="M19" s="31">
        <v>10</v>
      </c>
      <c r="N19" s="32" t="s">
        <v>57</v>
      </c>
      <c r="O19" s="21">
        <v>271028000</v>
      </c>
      <c r="P19" s="23"/>
      <c r="Q19" s="23"/>
      <c r="R19" s="23"/>
      <c r="S19" s="23">
        <f>SUM(S20:S23)</f>
        <v>0</v>
      </c>
      <c r="T19" s="23">
        <f>SUM(T20:T23)</f>
        <v>0</v>
      </c>
      <c r="U19" s="23"/>
      <c r="V19" s="23"/>
      <c r="W19" s="23"/>
      <c r="X19" s="23"/>
      <c r="Y19" s="23">
        <f>SUM(Y20:Y23)</f>
        <v>61977000</v>
      </c>
      <c r="Z19" s="26"/>
      <c r="AA19" s="23">
        <f>SUM(AA20:AA23)</f>
        <v>61977000</v>
      </c>
      <c r="AB19" s="26"/>
      <c r="AC19" s="27">
        <f t="shared" si="0"/>
        <v>22.86737901619021</v>
      </c>
    </row>
    <row r="20" spans="1:29" s="28" customFormat="1">
      <c r="A20" s="78"/>
      <c r="B20" s="79"/>
      <c r="C20" s="80"/>
      <c r="D20" s="81"/>
      <c r="E20" s="19">
        <v>1</v>
      </c>
      <c r="F20" s="74" t="s">
        <v>33</v>
      </c>
      <c r="G20" s="29" t="s">
        <v>39</v>
      </c>
      <c r="H20" s="30" t="s">
        <v>42</v>
      </c>
      <c r="I20" s="26"/>
      <c r="J20" s="26"/>
      <c r="K20" s="26"/>
      <c r="L20" s="26"/>
      <c r="M20" s="31">
        <v>1</v>
      </c>
      <c r="N20" s="32" t="s">
        <v>36</v>
      </c>
      <c r="O20" s="29">
        <v>35765000</v>
      </c>
      <c r="P20" s="26"/>
      <c r="Q20" s="26"/>
      <c r="R20" s="26"/>
      <c r="S20" s="26"/>
      <c r="T20" s="26">
        <f t="shared" si="1"/>
        <v>0</v>
      </c>
      <c r="U20" s="26"/>
      <c r="V20" s="26"/>
      <c r="W20" s="26">
        <f t="shared" si="2"/>
        <v>0</v>
      </c>
      <c r="X20" s="26">
        <v>1</v>
      </c>
      <c r="Y20" s="26">
        <v>35765000</v>
      </c>
      <c r="Z20" s="26">
        <f t="shared" ref="Z20:Z21" si="4">X20+U20+R20+P20</f>
        <v>1</v>
      </c>
      <c r="AA20" s="26">
        <f t="shared" ref="AA20:AA21" si="5">Q20+S20+V20+Y20</f>
        <v>35765000</v>
      </c>
      <c r="AB20" s="26"/>
      <c r="AC20" s="33">
        <f t="shared" si="0"/>
        <v>100</v>
      </c>
    </row>
    <row r="21" spans="1:29" s="28" customFormat="1">
      <c r="A21" s="78"/>
      <c r="B21" s="79"/>
      <c r="C21" s="82" t="s">
        <v>18</v>
      </c>
      <c r="D21" s="81" t="s">
        <v>40</v>
      </c>
      <c r="E21" s="19">
        <v>1</v>
      </c>
      <c r="F21" s="53" t="s">
        <v>33</v>
      </c>
      <c r="G21" s="29" t="s">
        <v>41</v>
      </c>
      <c r="H21" s="30" t="s">
        <v>64</v>
      </c>
      <c r="I21" s="26"/>
      <c r="J21" s="26"/>
      <c r="K21" s="26"/>
      <c r="L21" s="26"/>
      <c r="M21" s="31"/>
      <c r="N21" s="32"/>
      <c r="O21" s="29">
        <v>26212000</v>
      </c>
      <c r="P21" s="26"/>
      <c r="Q21" s="26"/>
      <c r="R21" s="26"/>
      <c r="S21" s="26"/>
      <c r="T21" s="26">
        <f t="shared" si="1"/>
        <v>0</v>
      </c>
      <c r="U21" s="26"/>
      <c r="V21" s="26"/>
      <c r="W21" s="26">
        <f t="shared" si="2"/>
        <v>0</v>
      </c>
      <c r="X21" s="26">
        <v>1</v>
      </c>
      <c r="Y21" s="26">
        <v>26212000</v>
      </c>
      <c r="Z21" s="26">
        <f t="shared" si="4"/>
        <v>1</v>
      </c>
      <c r="AA21" s="26">
        <f t="shared" si="5"/>
        <v>26212000</v>
      </c>
      <c r="AB21" s="26"/>
      <c r="AC21" s="33">
        <f t="shared" si="0"/>
        <v>100</v>
      </c>
    </row>
    <row r="22" spans="1:29" s="28" customFormat="1">
      <c r="A22" s="78"/>
      <c r="B22" s="79"/>
      <c r="C22" s="82"/>
      <c r="D22" s="81"/>
      <c r="E22" s="34"/>
      <c r="F22" s="56"/>
      <c r="G22" s="35"/>
      <c r="H22" s="36"/>
      <c r="I22" s="37"/>
      <c r="J22" s="37"/>
      <c r="K22" s="37"/>
      <c r="L22" s="37"/>
      <c r="M22" s="38"/>
      <c r="N22" s="35"/>
      <c r="O22" s="35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9"/>
      <c r="AC22" s="33" t="e">
        <f t="shared" si="0"/>
        <v>#DIV/0!</v>
      </c>
    </row>
    <row r="23" spans="1:29" s="58" customFormat="1">
      <c r="A23" s="78"/>
      <c r="B23" s="79"/>
      <c r="C23" s="82"/>
      <c r="D23" s="81"/>
      <c r="E23" s="46"/>
      <c r="F23" s="57"/>
      <c r="G23" s="47"/>
      <c r="H23" s="48"/>
      <c r="I23" s="49"/>
      <c r="J23" s="49"/>
      <c r="K23" s="49"/>
      <c r="L23" s="49"/>
      <c r="M23" s="50"/>
      <c r="N23" s="47"/>
      <c r="O23" s="47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1"/>
      <c r="AC23" s="33" t="e">
        <f t="shared" si="0"/>
        <v>#DIV/0!</v>
      </c>
    </row>
    <row r="24" spans="1:29" s="28" customFormat="1">
      <c r="A24" s="78"/>
      <c r="B24" s="79"/>
      <c r="C24" s="82" t="s">
        <v>43</v>
      </c>
      <c r="D24" s="81" t="s">
        <v>44</v>
      </c>
      <c r="E24" s="19">
        <v>1</v>
      </c>
      <c r="F24" s="59" t="s">
        <v>45</v>
      </c>
      <c r="G24" s="29" t="s">
        <v>46</v>
      </c>
      <c r="H24" s="22" t="s">
        <v>47</v>
      </c>
      <c r="I24" s="26"/>
      <c r="J24" s="26"/>
      <c r="K24" s="26"/>
      <c r="L24" s="26"/>
      <c r="M24" s="31"/>
      <c r="N24" s="32"/>
      <c r="O24" s="21">
        <v>883379000</v>
      </c>
      <c r="P24" s="26"/>
      <c r="Q24" s="23"/>
      <c r="R24" s="23"/>
      <c r="S24" s="23">
        <f>SUM(S25:S28)</f>
        <v>167000000</v>
      </c>
      <c r="T24" s="23">
        <f>SUM(T25:T28)</f>
        <v>167000000</v>
      </c>
      <c r="U24" s="23"/>
      <c r="V24" s="23">
        <f>SUM(V25:V28)</f>
        <v>13000000</v>
      </c>
      <c r="W24" s="23">
        <f>SUM(W25:W28)</f>
        <v>180000000</v>
      </c>
      <c r="X24" s="23"/>
      <c r="Y24" s="23">
        <f>SUM(Y25:Y28)</f>
        <v>28686000</v>
      </c>
      <c r="Z24" s="26"/>
      <c r="AA24" s="23">
        <f>SUM(AA25:AA28)</f>
        <v>208686000</v>
      </c>
      <c r="AB24" s="26"/>
      <c r="AC24" s="27">
        <f t="shared" si="0"/>
        <v>23.62360889267234</v>
      </c>
    </row>
    <row r="25" spans="1:29" s="28" customFormat="1" ht="25.5">
      <c r="A25" s="78"/>
      <c r="B25" s="79"/>
      <c r="C25" s="82"/>
      <c r="D25" s="81"/>
      <c r="E25" s="19">
        <v>1</v>
      </c>
      <c r="F25" s="73" t="s">
        <v>45</v>
      </c>
      <c r="G25" s="29" t="s">
        <v>48</v>
      </c>
      <c r="H25" s="30" t="s">
        <v>49</v>
      </c>
      <c r="I25" s="26"/>
      <c r="J25" s="26"/>
      <c r="K25" s="26"/>
      <c r="L25" s="26"/>
      <c r="M25" s="31">
        <v>1</v>
      </c>
      <c r="N25" s="32" t="s">
        <v>62</v>
      </c>
      <c r="O25" s="29">
        <v>105073000</v>
      </c>
      <c r="P25" s="26"/>
      <c r="Q25" s="26"/>
      <c r="R25" s="26">
        <v>6</v>
      </c>
      <c r="S25" s="26">
        <v>83500000</v>
      </c>
      <c r="T25" s="26">
        <f t="shared" ref="T25:T26" si="6">Q25+S25</f>
        <v>83500000</v>
      </c>
      <c r="U25" s="26">
        <v>1</v>
      </c>
      <c r="V25" s="26">
        <f>90000000-T25</f>
        <v>6500000</v>
      </c>
      <c r="W25" s="26">
        <f t="shared" ref="W25:W26" si="7">V25+T25</f>
        <v>90000000</v>
      </c>
      <c r="X25" s="26">
        <v>2</v>
      </c>
      <c r="Y25" s="26">
        <f>104343000-W25</f>
        <v>14343000</v>
      </c>
      <c r="Z25" s="26">
        <f>X25+U25+R25+P25</f>
        <v>9</v>
      </c>
      <c r="AA25" s="26">
        <f>Q25+S25+V25+Y25</f>
        <v>104343000</v>
      </c>
      <c r="AB25" s="26">
        <v>100</v>
      </c>
      <c r="AC25" s="33">
        <f t="shared" si="0"/>
        <v>99.305244924956938</v>
      </c>
    </row>
    <row r="26" spans="1:29" s="28" customFormat="1" ht="25.5">
      <c r="A26" s="78"/>
      <c r="B26" s="79"/>
      <c r="C26" s="82"/>
      <c r="D26" s="81"/>
      <c r="E26" s="19">
        <v>1</v>
      </c>
      <c r="F26" s="73" t="s">
        <v>45</v>
      </c>
      <c r="G26" s="29" t="s">
        <v>48</v>
      </c>
      <c r="H26" s="30" t="s">
        <v>60</v>
      </c>
      <c r="I26" s="26"/>
      <c r="J26" s="26"/>
      <c r="K26" s="26"/>
      <c r="L26" s="26"/>
      <c r="M26" s="31">
        <v>1</v>
      </c>
      <c r="N26" s="32" t="s">
        <v>61</v>
      </c>
      <c r="O26" s="29">
        <v>105073000</v>
      </c>
      <c r="P26" s="26"/>
      <c r="Q26" s="26"/>
      <c r="R26" s="26">
        <v>6</v>
      </c>
      <c r="S26" s="26">
        <v>83500000</v>
      </c>
      <c r="T26" s="26">
        <f t="shared" si="6"/>
        <v>83500000</v>
      </c>
      <c r="U26" s="26">
        <v>1</v>
      </c>
      <c r="V26" s="26">
        <f>90000000-T26</f>
        <v>6500000</v>
      </c>
      <c r="W26" s="26">
        <f t="shared" si="7"/>
        <v>90000000</v>
      </c>
      <c r="X26" s="26">
        <v>2</v>
      </c>
      <c r="Y26" s="26">
        <f>104343000-W26</f>
        <v>14343000</v>
      </c>
      <c r="Z26" s="26">
        <f>X26+U26+R26+P26</f>
        <v>9</v>
      </c>
      <c r="AA26" s="26">
        <f>Q26+S26+V26+Y26</f>
        <v>104343000</v>
      </c>
      <c r="AB26" s="26">
        <v>100</v>
      </c>
      <c r="AC26" s="33">
        <f t="shared" si="0"/>
        <v>99.305244924956938</v>
      </c>
    </row>
    <row r="27" spans="1:29" s="28" customFormat="1">
      <c r="A27" s="78"/>
      <c r="B27" s="79"/>
      <c r="C27" s="82"/>
      <c r="D27" s="81"/>
      <c r="E27" s="40"/>
      <c r="F27" s="60"/>
      <c r="G27" s="43"/>
      <c r="H27" s="44"/>
      <c r="I27" s="41"/>
      <c r="J27" s="41"/>
      <c r="K27" s="41"/>
      <c r="L27" s="41"/>
      <c r="M27" s="45"/>
      <c r="N27" s="43"/>
      <c r="O27" s="43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2"/>
      <c r="AC27" s="33" t="e">
        <f t="shared" si="0"/>
        <v>#DIV/0!</v>
      </c>
    </row>
    <row r="28" spans="1:29" s="28" customFormat="1">
      <c r="A28" s="78"/>
      <c r="B28" s="79"/>
      <c r="C28" s="82"/>
      <c r="D28" s="81"/>
      <c r="E28" s="46"/>
      <c r="F28" s="61"/>
      <c r="G28" s="47"/>
      <c r="H28" s="48"/>
      <c r="I28" s="49"/>
      <c r="J28" s="49"/>
      <c r="K28" s="49"/>
      <c r="L28" s="49"/>
      <c r="M28" s="50"/>
      <c r="N28" s="47"/>
      <c r="O28" s="47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62"/>
      <c r="AA28" s="63"/>
      <c r="AB28" s="64"/>
      <c r="AC28" s="33" t="e">
        <f t="shared" si="0"/>
        <v>#DIV/0!</v>
      </c>
    </row>
    <row r="29" spans="1:29" s="28" customFormat="1">
      <c r="G29" s="65"/>
      <c r="H29" s="65"/>
      <c r="I29" s="65"/>
      <c r="J29" s="65"/>
    </row>
    <row r="30" spans="1:29" s="28" customFormat="1" ht="15.75">
      <c r="H30" s="66" t="s">
        <v>58</v>
      </c>
      <c r="I30" s="66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1:29" ht="15">
      <c r="H31" s="75" t="s">
        <v>50</v>
      </c>
      <c r="I31" s="68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</row>
    <row r="32" spans="1:29" ht="15">
      <c r="H32" s="75" t="s">
        <v>0</v>
      </c>
      <c r="I32" s="68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</row>
    <row r="33" spans="8:28" ht="15">
      <c r="H33" s="75"/>
      <c r="I33" s="68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</row>
    <row r="34" spans="8:28" ht="15">
      <c r="H34" s="75"/>
      <c r="I34" s="68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spans="8:28" ht="15">
      <c r="H35" s="75"/>
      <c r="I35" s="68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</row>
    <row r="36" spans="8:28" ht="15">
      <c r="H36" s="75" t="s">
        <v>51</v>
      </c>
      <c r="I36" s="70"/>
    </row>
    <row r="37" spans="8:28" ht="15">
      <c r="H37" s="75" t="s">
        <v>59</v>
      </c>
      <c r="I37" s="70"/>
    </row>
    <row r="38" spans="8:28" ht="15">
      <c r="H38" s="66" t="s">
        <v>52</v>
      </c>
      <c r="I38" s="70"/>
    </row>
    <row r="39" spans="8:28" ht="15">
      <c r="M39" s="76"/>
      <c r="N39" s="76"/>
    </row>
    <row r="42" spans="8:28" ht="13.5">
      <c r="M42" s="68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</row>
    <row r="43" spans="8:28" ht="13.5"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8:28" ht="13.5">
      <c r="M44" s="72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</row>
  </sheetData>
  <mergeCells count="30">
    <mergeCell ref="C7:AB7"/>
    <mergeCell ref="A1:AB1"/>
    <mergeCell ref="C3:AB3"/>
    <mergeCell ref="C4:AB4"/>
    <mergeCell ref="C5:AB5"/>
    <mergeCell ref="C6:AB6"/>
    <mergeCell ref="C8:AB8"/>
    <mergeCell ref="C10:E10"/>
    <mergeCell ref="G10:H10"/>
    <mergeCell ref="M10:AB10"/>
    <mergeCell ref="G11:H11"/>
    <mergeCell ref="M11:AB11"/>
    <mergeCell ref="A12:A15"/>
    <mergeCell ref="B12:B15"/>
    <mergeCell ref="C12:C13"/>
    <mergeCell ref="D12:D13"/>
    <mergeCell ref="C14:C15"/>
    <mergeCell ref="D14:D15"/>
    <mergeCell ref="M39:N39"/>
    <mergeCell ref="M43:AB43"/>
    <mergeCell ref="A17:A28"/>
    <mergeCell ref="B17:B28"/>
    <mergeCell ref="C17:C18"/>
    <mergeCell ref="D17:D18"/>
    <mergeCell ref="C19:C20"/>
    <mergeCell ref="D19:D20"/>
    <mergeCell ref="C21:C23"/>
    <mergeCell ref="D21:D23"/>
    <mergeCell ref="C24:C28"/>
    <mergeCell ref="D24:D28"/>
  </mergeCells>
  <hyperlinks>
    <hyperlink ref="H24" r:id="rId1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7" r:id="rId2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5" r:id="rId3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3" r:id="rId4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4" r:id="rId5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2" r:id="rId6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8" r:id="rId7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5" r:id="rId8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6" r:id="rId9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0" r:id="rId10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19" r:id="rId11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</hyperlinks>
  <pageMargins left="0.31496062992125984" right="0.31496062992125984" top="0.35433070866141736" bottom="0.35433070866141736" header="0.31496062992125984" footer="0.31496062992125984"/>
  <pageSetup paperSize="5" scale="90" orientation="landscape" horizontalDpi="4294967293" verticalDpi="4294967293" r:id="rId1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2018-02-05T06:02:34Z</cp:lastPrinted>
  <dcterms:created xsi:type="dcterms:W3CDTF">2017-03-08T04:29:30Z</dcterms:created>
  <dcterms:modified xsi:type="dcterms:W3CDTF">2018-02-05T06:02:50Z</dcterms:modified>
</cp:coreProperties>
</file>